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0" windowWidth="19050" windowHeight="12500" activeTab="0"/>
  </bookViews>
  <sheets>
    <sheet name="NMWM08125" sheetId="1" r:id="rId1"/>
  </sheets>
  <definedNames>
    <definedName name="_xlnm.Print_Area" localSheetId="0">'NMWM08125'!$A$1:$N$72</definedName>
  </definedNames>
  <calcPr fullCalcOnLoad="1"/>
</workbook>
</file>

<file path=xl/sharedStrings.xml><?xml version="1.0" encoding="utf-8"?>
<sst xmlns="http://schemas.openxmlformats.org/spreadsheetml/2006/main" count="40" uniqueCount="27">
  <si>
    <t>Example of checking and calculating excess hours</t>
  </si>
  <si>
    <t>Calculation year =</t>
  </si>
  <si>
    <t>to</t>
  </si>
  <si>
    <t>Basic hours =</t>
  </si>
  <si>
    <t>=</t>
  </si>
  <si>
    <t xml:space="preserve">hours </t>
  </si>
  <si>
    <t>Hours counted for excess hours purposes</t>
  </si>
  <si>
    <t>2a</t>
  </si>
  <si>
    <t>2b</t>
  </si>
  <si>
    <t>Month</t>
  </si>
  <si>
    <t>Pay reference period</t>
  </si>
  <si>
    <t>Time treated as worked</t>
  </si>
  <si>
    <t>Hours actually worked</t>
  </si>
  <si>
    <t>Paid Hours absent within basic hours</t>
  </si>
  <si>
    <t>Unpaid Hours absent within basic hours</t>
  </si>
  <si>
    <t>Unpaid working time</t>
  </si>
  <si>
    <t>Total</t>
  </si>
  <si>
    <t>Workdays</t>
  </si>
  <si>
    <t>Sick</t>
  </si>
  <si>
    <t>Holiday</t>
  </si>
  <si>
    <t>Cumulative</t>
  </si>
  <si>
    <t>Contract varied from</t>
  </si>
  <si>
    <t>hours</t>
  </si>
  <si>
    <t>a.</t>
  </si>
  <si>
    <t>x</t>
  </si>
  <si>
    <t>b.</t>
  </si>
  <si>
    <t>NMWM08121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</si>
</sst>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\-yy"/>
    <numFmt numFmtId="179" formatCode="mmm\-yyyy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&quot;£&quot;* #,##0.000_-;\-&quot;£&quot;* #,##0.000_-;_-&quot;£&quot;* &quot;-&quot;??_-;_-@_-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b/>
      <sz val="10"/>
      <color indexed="16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9"/>
      <name val="Symbol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16"/>
      <name val="Verdana"/>
      <family val="2"/>
    </font>
    <font>
      <sz val="8"/>
      <name val="Verdana"/>
      <family val="2"/>
    </font>
    <font>
      <i/>
      <sz val="9"/>
      <color indexed="43"/>
      <name val="Verdana"/>
      <family val="2"/>
    </font>
    <font>
      <i/>
      <sz val="7.5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0" fontId="8" fillId="0" borderId="0" xfId="0" applyFont="1" applyAlignment="1">
      <alignment horizontal="left" indent="3"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0" borderId="17" xfId="0" applyFont="1" applyBorder="1" applyAlignment="1">
      <alignment horizontal="center"/>
    </xf>
    <xf numFmtId="14" fontId="7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12" fillId="34" borderId="17" xfId="0" applyNumberFormat="1" applyFont="1" applyFill="1" applyBorder="1" applyAlignment="1">
      <alignment horizontal="center"/>
    </xf>
    <xf numFmtId="2" fontId="12" fillId="34" borderId="2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7" fillId="0" borderId="21" xfId="0" applyFont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12" fillId="34" borderId="21" xfId="0" applyNumberFormat="1" applyFont="1" applyFill="1" applyBorder="1" applyAlignment="1">
      <alignment horizontal="center"/>
    </xf>
    <xf numFmtId="2" fontId="12" fillId="34" borderId="1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3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 quotePrefix="1">
      <alignment/>
    </xf>
    <xf numFmtId="2" fontId="10" fillId="33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5" xfId="0" applyFont="1" applyBorder="1" applyAlignment="1">
      <alignment/>
    </xf>
    <xf numFmtId="2" fontId="10" fillId="33" borderId="15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0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tabSelected="1" zoomScale="84" zoomScaleNormal="84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0.140625" style="0" bestFit="1" customWidth="1"/>
    <col min="3" max="3" width="18.421875" style="0" bestFit="1" customWidth="1"/>
    <col min="4" max="4" width="2.28125" style="0" customWidth="1"/>
    <col min="5" max="5" width="11.421875" style="0" customWidth="1"/>
    <col min="6" max="6" width="1.28515625" style="0" customWidth="1"/>
    <col min="7" max="7" width="10.28125" style="0" customWidth="1"/>
    <col min="13" max="13" width="10.28125" style="0" customWidth="1"/>
    <col min="14" max="14" width="2.28125" style="0" customWidth="1"/>
    <col min="15" max="15" width="11.8515625" style="0" bestFit="1" customWidth="1"/>
    <col min="16" max="16" width="1.28515625" style="0" customWidth="1"/>
    <col min="17" max="17" width="10.28125" style="0" customWidth="1"/>
    <col min="18" max="24" width="0" style="0" hidden="1" customWidth="1"/>
  </cols>
  <sheetData>
    <row r="1" spans="1:3" ht="13.5">
      <c r="A1" s="1" t="s">
        <v>26</v>
      </c>
      <c r="C1" s="2"/>
    </row>
    <row r="3" spans="1:22" ht="13.5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3"/>
      <c r="R3" s="3"/>
      <c r="S3" s="3"/>
      <c r="T3" s="3"/>
      <c r="U3" s="3"/>
      <c r="V3" s="3"/>
    </row>
    <row r="5" spans="1:11" ht="12">
      <c r="A5" s="4"/>
      <c r="K5" s="4"/>
    </row>
    <row r="6" spans="1:16" ht="12">
      <c r="A6" s="5"/>
      <c r="B6" s="5"/>
      <c r="C6" s="6"/>
      <c r="D6" s="7"/>
      <c r="E6" s="8"/>
      <c r="F6" s="5"/>
      <c r="L6" s="5"/>
      <c r="M6" s="6"/>
      <c r="N6" s="7"/>
      <c r="O6" s="8"/>
      <c r="P6" s="5"/>
    </row>
    <row r="7" spans="1:17" ht="12">
      <c r="A7" s="5" t="s">
        <v>1</v>
      </c>
      <c r="B7" s="5"/>
      <c r="C7" s="9">
        <v>43472</v>
      </c>
      <c r="D7" s="7" t="s">
        <v>2</v>
      </c>
      <c r="E7" s="76">
        <f>DATE(YEAR(C7)+1,MONTH(C7),DAY(C7))-1</f>
        <v>43836</v>
      </c>
      <c r="F7" s="77"/>
      <c r="G7" s="77"/>
      <c r="K7" s="5"/>
      <c r="L7" s="5"/>
      <c r="M7" s="9"/>
      <c r="N7" s="7"/>
      <c r="O7" s="76"/>
      <c r="P7" s="77"/>
      <c r="Q7" s="77"/>
    </row>
    <row r="8" spans="1:16" ht="12">
      <c r="A8" s="5"/>
      <c r="B8" s="5"/>
      <c r="C8" s="5"/>
      <c r="D8" s="5"/>
      <c r="E8" s="5"/>
      <c r="F8" s="5"/>
      <c r="K8" s="5"/>
      <c r="L8" s="5"/>
      <c r="M8" s="5"/>
      <c r="N8" s="5"/>
      <c r="O8" s="5"/>
      <c r="P8" s="5"/>
    </row>
    <row r="9" spans="1:16" ht="12">
      <c r="A9" s="5" t="s">
        <v>3</v>
      </c>
      <c r="B9" s="5"/>
      <c r="C9" s="7">
        <v>2080</v>
      </c>
      <c r="D9" s="5"/>
      <c r="E9" s="5"/>
      <c r="F9" s="5"/>
      <c r="K9" s="5"/>
      <c r="L9" s="5"/>
      <c r="M9" s="7"/>
      <c r="N9" s="5"/>
      <c r="O9" s="5"/>
      <c r="P9" s="5"/>
    </row>
    <row r="10" spans="1:19" ht="12">
      <c r="A10" s="5"/>
      <c r="B10" s="5"/>
      <c r="C10" s="7"/>
      <c r="D10" s="5"/>
      <c r="E10" s="5"/>
      <c r="F10" s="5"/>
      <c r="K10" s="5"/>
      <c r="L10" s="5"/>
      <c r="M10" s="7"/>
      <c r="N10" s="5"/>
      <c r="O10" s="5"/>
      <c r="P10" s="5"/>
      <c r="S10" s="10"/>
    </row>
    <row r="11" spans="1:19" ht="12.75" customHeight="1">
      <c r="A11" s="66" t="str">
        <f>"Time treated as worked for each pay reference period"</f>
        <v>Time treated as worked for each pay reference period</v>
      </c>
      <c r="B11" s="66"/>
      <c r="C11" s="66"/>
      <c r="D11" s="66"/>
      <c r="E11" s="66"/>
      <c r="F11" s="66"/>
      <c r="G11" s="66"/>
      <c r="H11" s="66"/>
      <c r="K11" s="5"/>
      <c r="L11" s="5"/>
      <c r="M11" s="8"/>
      <c r="N11" s="5"/>
      <c r="O11" s="5"/>
      <c r="P11" s="5"/>
      <c r="S11" s="10"/>
    </row>
    <row r="12" spans="1:19" ht="5.25" customHeight="1">
      <c r="A12" s="11"/>
      <c r="B12" s="5"/>
      <c r="C12" s="12"/>
      <c r="D12" s="12"/>
      <c r="E12" s="12"/>
      <c r="F12" s="12"/>
      <c r="G12" s="12"/>
      <c r="S12" s="10"/>
    </row>
    <row r="13" spans="1:7" ht="11.25" customHeight="1" thickBot="1">
      <c r="A13" s="5"/>
      <c r="B13" s="5"/>
      <c r="C13" s="13">
        <f>C9</f>
        <v>2080</v>
      </c>
      <c r="D13" s="12" t="s">
        <v>4</v>
      </c>
      <c r="E13" s="14">
        <f>C13/C14</f>
        <v>40</v>
      </c>
      <c r="F13" s="15" t="s">
        <v>5</v>
      </c>
      <c r="G13" s="15"/>
    </row>
    <row r="14" spans="1:7" ht="13.5" thickBot="1">
      <c r="A14" s="5"/>
      <c r="B14" s="5"/>
      <c r="C14" s="16">
        <v>52</v>
      </c>
      <c r="D14" s="12"/>
      <c r="E14" s="12"/>
      <c r="F14" s="12"/>
      <c r="G14" s="12"/>
    </row>
    <row r="15" spans="8:13" ht="12.75" customHeight="1">
      <c r="H15" s="67" t="s">
        <v>6</v>
      </c>
      <c r="I15" s="68"/>
      <c r="J15" s="68"/>
      <c r="K15" s="68"/>
      <c r="L15" s="68"/>
      <c r="M15" s="69"/>
    </row>
    <row r="16" spans="8:13" ht="13.5" thickBot="1">
      <c r="H16" s="17">
        <v>1</v>
      </c>
      <c r="I16" s="18" t="s">
        <v>7</v>
      </c>
      <c r="J16" s="18" t="s">
        <v>8</v>
      </c>
      <c r="K16" s="18">
        <v>3</v>
      </c>
      <c r="L16" s="18">
        <v>4</v>
      </c>
      <c r="M16" s="19"/>
    </row>
    <row r="17" spans="1:22" ht="60" thickBot="1">
      <c r="A17" s="5"/>
      <c r="B17" s="20" t="s">
        <v>9</v>
      </c>
      <c r="C17" s="74" t="s">
        <v>10</v>
      </c>
      <c r="D17" s="75"/>
      <c r="E17" s="75"/>
      <c r="F17" s="21"/>
      <c r="G17" s="22" t="s">
        <v>11</v>
      </c>
      <c r="H17" s="23" t="s">
        <v>12</v>
      </c>
      <c r="I17" s="24" t="s">
        <v>13</v>
      </c>
      <c r="J17" s="24" t="s">
        <v>14</v>
      </c>
      <c r="K17" s="24" t="s">
        <v>15</v>
      </c>
      <c r="L17" s="24" t="s">
        <v>11</v>
      </c>
      <c r="M17" s="19" t="s">
        <v>16</v>
      </c>
      <c r="S17" t="s">
        <v>17</v>
      </c>
      <c r="T17" t="s">
        <v>18</v>
      </c>
      <c r="U17" t="s">
        <v>19</v>
      </c>
      <c r="V17" t="s">
        <v>20</v>
      </c>
    </row>
    <row r="18" spans="1:22" ht="12">
      <c r="A18" s="25"/>
      <c r="B18" s="26">
        <v>1</v>
      </c>
      <c r="C18" s="27">
        <f>C7</f>
        <v>43472</v>
      </c>
      <c r="D18" s="28"/>
      <c r="E18" s="29">
        <f aca="true" t="shared" si="0" ref="E18:E49">DATE(YEAR(C18),MONTH(C18),DAY(C18))+6</f>
        <v>43478</v>
      </c>
      <c r="F18" s="30"/>
      <c r="G18" s="31">
        <v>40</v>
      </c>
      <c r="H18" s="32">
        <v>42.5</v>
      </c>
      <c r="I18" s="33"/>
      <c r="J18" s="33"/>
      <c r="K18" s="33"/>
      <c r="L18" s="33"/>
      <c r="M18" s="31">
        <f aca="true" t="shared" si="1" ref="M18:M49">SUM(H18:L18)</f>
        <v>42.5</v>
      </c>
      <c r="S18">
        <f>NETWORKDAYS(C18,E18)</f>
        <v>5</v>
      </c>
      <c r="V18" s="34">
        <f>M18</f>
        <v>42.5</v>
      </c>
    </row>
    <row r="19" spans="1:22" ht="12">
      <c r="A19" s="25"/>
      <c r="B19" s="35">
        <f aca="true" t="shared" si="2" ref="B19:B50">B18+1</f>
        <v>2</v>
      </c>
      <c r="C19" s="36">
        <f aca="true" t="shared" si="3" ref="C19:C50">DATE(YEAR(C18),MONTH(C18),DAY(C18))+7</f>
        <v>43479</v>
      </c>
      <c r="D19" s="37"/>
      <c r="E19" s="38">
        <f t="shared" si="0"/>
        <v>43485</v>
      </c>
      <c r="F19" s="39"/>
      <c r="G19" s="40">
        <v>40</v>
      </c>
      <c r="H19" s="41">
        <v>24</v>
      </c>
      <c r="I19" s="42">
        <v>16</v>
      </c>
      <c r="J19" s="42"/>
      <c r="K19" s="42">
        <v>6</v>
      </c>
      <c r="L19" s="42"/>
      <c r="M19" s="40">
        <f t="shared" si="1"/>
        <v>46</v>
      </c>
      <c r="V19" s="34"/>
    </row>
    <row r="20" spans="1:22" ht="12">
      <c r="A20" s="25"/>
      <c r="B20" s="35">
        <f t="shared" si="2"/>
        <v>3</v>
      </c>
      <c r="C20" s="36">
        <f t="shared" si="3"/>
        <v>43486</v>
      </c>
      <c r="D20" s="37"/>
      <c r="E20" s="38">
        <f t="shared" si="0"/>
        <v>43492</v>
      </c>
      <c r="F20" s="39"/>
      <c r="G20" s="40">
        <v>40</v>
      </c>
      <c r="H20" s="41">
        <v>24</v>
      </c>
      <c r="I20" s="42">
        <v>8</v>
      </c>
      <c r="J20" s="42">
        <v>8</v>
      </c>
      <c r="K20" s="42">
        <v>10</v>
      </c>
      <c r="L20" s="42">
        <v>6</v>
      </c>
      <c r="M20" s="40">
        <f t="shared" si="1"/>
        <v>56</v>
      </c>
      <c r="V20" s="34"/>
    </row>
    <row r="21" spans="1:22" ht="12">
      <c r="A21" s="25"/>
      <c r="B21" s="35">
        <f t="shared" si="2"/>
        <v>4</v>
      </c>
      <c r="C21" s="36">
        <f t="shared" si="3"/>
        <v>43493</v>
      </c>
      <c r="D21" s="37"/>
      <c r="E21" s="38">
        <f t="shared" si="0"/>
        <v>43499</v>
      </c>
      <c r="F21" s="39"/>
      <c r="G21" s="40">
        <v>40</v>
      </c>
      <c r="H21" s="41">
        <v>32</v>
      </c>
      <c r="I21" s="42"/>
      <c r="J21" s="42"/>
      <c r="K21" s="42"/>
      <c r="L21" s="42"/>
      <c r="M21" s="40">
        <f t="shared" si="1"/>
        <v>32</v>
      </c>
      <c r="V21" s="34"/>
    </row>
    <row r="22" spans="1:22" ht="12">
      <c r="A22" s="25"/>
      <c r="B22" s="35">
        <f t="shared" si="2"/>
        <v>5</v>
      </c>
      <c r="C22" s="36">
        <f t="shared" si="3"/>
        <v>43500</v>
      </c>
      <c r="D22" s="37"/>
      <c r="E22" s="38">
        <f t="shared" si="0"/>
        <v>43506</v>
      </c>
      <c r="F22" s="39"/>
      <c r="G22" s="40">
        <v>40</v>
      </c>
      <c r="H22" s="41"/>
      <c r="I22" s="42"/>
      <c r="J22" s="42"/>
      <c r="K22" s="42"/>
      <c r="L22" s="42"/>
      <c r="M22" s="40">
        <f t="shared" si="1"/>
        <v>0</v>
      </c>
      <c r="V22" s="34"/>
    </row>
    <row r="23" spans="1:22" ht="12">
      <c r="A23" s="25"/>
      <c r="B23" s="35">
        <f t="shared" si="2"/>
        <v>6</v>
      </c>
      <c r="C23" s="36">
        <f t="shared" si="3"/>
        <v>43507</v>
      </c>
      <c r="D23" s="37"/>
      <c r="E23" s="38">
        <f t="shared" si="0"/>
        <v>43513</v>
      </c>
      <c r="F23" s="39"/>
      <c r="G23" s="40">
        <v>40</v>
      </c>
      <c r="H23" s="41"/>
      <c r="I23" s="42"/>
      <c r="J23" s="42"/>
      <c r="K23" s="42"/>
      <c r="L23" s="42"/>
      <c r="M23" s="40">
        <f t="shared" si="1"/>
        <v>0</v>
      </c>
      <c r="V23" s="34"/>
    </row>
    <row r="24" spans="1:22" ht="12">
      <c r="A24" s="25"/>
      <c r="B24" s="35">
        <f t="shared" si="2"/>
        <v>7</v>
      </c>
      <c r="C24" s="36">
        <f t="shared" si="3"/>
        <v>43514</v>
      </c>
      <c r="D24" s="37"/>
      <c r="E24" s="38">
        <f t="shared" si="0"/>
        <v>43520</v>
      </c>
      <c r="F24" s="39"/>
      <c r="G24" s="40">
        <v>40</v>
      </c>
      <c r="H24" s="41"/>
      <c r="I24" s="42"/>
      <c r="J24" s="42"/>
      <c r="K24" s="42"/>
      <c r="L24" s="42"/>
      <c r="M24" s="40">
        <f t="shared" si="1"/>
        <v>0</v>
      </c>
      <c r="V24" s="34"/>
    </row>
    <row r="25" spans="1:22" ht="12">
      <c r="A25" s="25"/>
      <c r="B25" s="35">
        <f t="shared" si="2"/>
        <v>8</v>
      </c>
      <c r="C25" s="36">
        <f t="shared" si="3"/>
        <v>43521</v>
      </c>
      <c r="D25" s="37"/>
      <c r="E25" s="38">
        <f t="shared" si="0"/>
        <v>43527</v>
      </c>
      <c r="F25" s="39"/>
      <c r="G25" s="40">
        <v>40</v>
      </c>
      <c r="H25" s="41"/>
      <c r="I25" s="42"/>
      <c r="J25" s="42"/>
      <c r="K25" s="42"/>
      <c r="L25" s="42"/>
      <c r="M25" s="40">
        <f t="shared" si="1"/>
        <v>0</v>
      </c>
      <c r="V25" s="34"/>
    </row>
    <row r="26" spans="1:22" ht="12">
      <c r="A26" s="25"/>
      <c r="B26" s="35">
        <f t="shared" si="2"/>
        <v>9</v>
      </c>
      <c r="C26" s="36">
        <f t="shared" si="3"/>
        <v>43528</v>
      </c>
      <c r="D26" s="37"/>
      <c r="E26" s="38">
        <f t="shared" si="0"/>
        <v>43534</v>
      </c>
      <c r="F26" s="39"/>
      <c r="G26" s="40">
        <v>40</v>
      </c>
      <c r="H26" s="41"/>
      <c r="I26" s="42"/>
      <c r="J26" s="42"/>
      <c r="K26" s="42"/>
      <c r="L26" s="42"/>
      <c r="M26" s="40">
        <f t="shared" si="1"/>
        <v>0</v>
      </c>
      <c r="V26" s="34"/>
    </row>
    <row r="27" spans="1:22" ht="12">
      <c r="A27" s="25"/>
      <c r="B27" s="35">
        <f t="shared" si="2"/>
        <v>10</v>
      </c>
      <c r="C27" s="36">
        <f t="shared" si="3"/>
        <v>43535</v>
      </c>
      <c r="D27" s="37"/>
      <c r="E27" s="38">
        <f t="shared" si="0"/>
        <v>43541</v>
      </c>
      <c r="F27" s="39"/>
      <c r="G27" s="40">
        <v>40</v>
      </c>
      <c r="H27" s="41"/>
      <c r="I27" s="42"/>
      <c r="J27" s="42"/>
      <c r="K27" s="42"/>
      <c r="L27" s="42"/>
      <c r="M27" s="40">
        <f t="shared" si="1"/>
        <v>0</v>
      </c>
      <c r="V27" s="34"/>
    </row>
    <row r="28" spans="1:22" ht="12">
      <c r="A28" s="25"/>
      <c r="B28" s="35">
        <f t="shared" si="2"/>
        <v>11</v>
      </c>
      <c r="C28" s="36">
        <f t="shared" si="3"/>
        <v>43542</v>
      </c>
      <c r="D28" s="37"/>
      <c r="E28" s="38">
        <f t="shared" si="0"/>
        <v>43548</v>
      </c>
      <c r="F28" s="39"/>
      <c r="G28" s="40">
        <v>40</v>
      </c>
      <c r="H28" s="41"/>
      <c r="I28" s="42"/>
      <c r="J28" s="42"/>
      <c r="K28" s="42"/>
      <c r="L28" s="42"/>
      <c r="M28" s="40">
        <f t="shared" si="1"/>
        <v>0</v>
      </c>
      <c r="V28" s="34"/>
    </row>
    <row r="29" spans="1:22" ht="12">
      <c r="A29" s="25"/>
      <c r="B29" s="35">
        <f t="shared" si="2"/>
        <v>12</v>
      </c>
      <c r="C29" s="36">
        <f t="shared" si="3"/>
        <v>43549</v>
      </c>
      <c r="D29" s="37"/>
      <c r="E29" s="38">
        <f t="shared" si="0"/>
        <v>43555</v>
      </c>
      <c r="F29" s="39"/>
      <c r="G29" s="40">
        <v>40</v>
      </c>
      <c r="H29" s="41"/>
      <c r="I29" s="42"/>
      <c r="J29" s="42"/>
      <c r="K29" s="42"/>
      <c r="L29" s="42"/>
      <c r="M29" s="40">
        <f t="shared" si="1"/>
        <v>0</v>
      </c>
      <c r="V29" s="34"/>
    </row>
    <row r="30" spans="1:22" ht="12">
      <c r="A30" s="25"/>
      <c r="B30" s="35">
        <f t="shared" si="2"/>
        <v>13</v>
      </c>
      <c r="C30" s="36">
        <f t="shared" si="3"/>
        <v>43556</v>
      </c>
      <c r="D30" s="37"/>
      <c r="E30" s="38">
        <f t="shared" si="0"/>
        <v>43562</v>
      </c>
      <c r="F30" s="39"/>
      <c r="G30" s="40">
        <v>40</v>
      </c>
      <c r="H30" s="41"/>
      <c r="I30" s="42"/>
      <c r="J30" s="42"/>
      <c r="K30" s="42"/>
      <c r="L30" s="42"/>
      <c r="M30" s="40">
        <f t="shared" si="1"/>
        <v>0</v>
      </c>
      <c r="V30" s="34"/>
    </row>
    <row r="31" spans="1:22" ht="12">
      <c r="A31" s="25"/>
      <c r="B31" s="35">
        <f t="shared" si="2"/>
        <v>14</v>
      </c>
      <c r="C31" s="36">
        <f t="shared" si="3"/>
        <v>43563</v>
      </c>
      <c r="D31" s="37"/>
      <c r="E31" s="38">
        <f t="shared" si="0"/>
        <v>43569</v>
      </c>
      <c r="F31" s="39"/>
      <c r="G31" s="40">
        <v>40</v>
      </c>
      <c r="H31" s="41"/>
      <c r="I31" s="42"/>
      <c r="J31" s="42"/>
      <c r="K31" s="42"/>
      <c r="L31" s="42"/>
      <c r="M31" s="40">
        <f t="shared" si="1"/>
        <v>0</v>
      </c>
      <c r="V31" s="34"/>
    </row>
    <row r="32" spans="1:22" ht="12">
      <c r="A32" s="25"/>
      <c r="B32" s="35">
        <f t="shared" si="2"/>
        <v>15</v>
      </c>
      <c r="C32" s="36">
        <f t="shared" si="3"/>
        <v>43570</v>
      </c>
      <c r="D32" s="37"/>
      <c r="E32" s="38">
        <f t="shared" si="0"/>
        <v>43576</v>
      </c>
      <c r="F32" s="39"/>
      <c r="G32" s="40">
        <v>40</v>
      </c>
      <c r="H32" s="41"/>
      <c r="I32" s="42"/>
      <c r="J32" s="42"/>
      <c r="K32" s="42"/>
      <c r="L32" s="42"/>
      <c r="M32" s="40">
        <f t="shared" si="1"/>
        <v>0</v>
      </c>
      <c r="V32" s="34"/>
    </row>
    <row r="33" spans="1:22" ht="12">
      <c r="A33" s="25"/>
      <c r="B33" s="35">
        <f t="shared" si="2"/>
        <v>16</v>
      </c>
      <c r="C33" s="36">
        <f t="shared" si="3"/>
        <v>43577</v>
      </c>
      <c r="D33" s="37"/>
      <c r="E33" s="38">
        <f t="shared" si="0"/>
        <v>43583</v>
      </c>
      <c r="F33" s="39"/>
      <c r="G33" s="40">
        <v>40</v>
      </c>
      <c r="H33" s="41"/>
      <c r="I33" s="42"/>
      <c r="J33" s="42"/>
      <c r="K33" s="42"/>
      <c r="L33" s="42"/>
      <c r="M33" s="40">
        <f t="shared" si="1"/>
        <v>0</v>
      </c>
      <c r="V33" s="34"/>
    </row>
    <row r="34" spans="1:22" ht="12">
      <c r="A34" s="25"/>
      <c r="B34" s="35">
        <f t="shared" si="2"/>
        <v>17</v>
      </c>
      <c r="C34" s="36">
        <f t="shared" si="3"/>
        <v>43584</v>
      </c>
      <c r="D34" s="37"/>
      <c r="E34" s="38">
        <f t="shared" si="0"/>
        <v>43590</v>
      </c>
      <c r="F34" s="39"/>
      <c r="G34" s="40">
        <v>40</v>
      </c>
      <c r="H34" s="41"/>
      <c r="I34" s="42"/>
      <c r="J34" s="42"/>
      <c r="K34" s="42"/>
      <c r="L34" s="42"/>
      <c r="M34" s="40">
        <f t="shared" si="1"/>
        <v>0</v>
      </c>
      <c r="V34" s="34"/>
    </row>
    <row r="35" spans="1:22" ht="12">
      <c r="A35" s="25"/>
      <c r="B35" s="35">
        <f t="shared" si="2"/>
        <v>18</v>
      </c>
      <c r="C35" s="36">
        <f t="shared" si="3"/>
        <v>43591</v>
      </c>
      <c r="D35" s="37"/>
      <c r="E35" s="38">
        <f t="shared" si="0"/>
        <v>43597</v>
      </c>
      <c r="F35" s="39"/>
      <c r="G35" s="40">
        <v>40</v>
      </c>
      <c r="H35" s="41"/>
      <c r="I35" s="42"/>
      <c r="J35" s="42"/>
      <c r="K35" s="42"/>
      <c r="L35" s="42"/>
      <c r="M35" s="40">
        <f t="shared" si="1"/>
        <v>0</v>
      </c>
      <c r="V35" s="34"/>
    </row>
    <row r="36" spans="1:22" ht="12">
      <c r="A36" s="25"/>
      <c r="B36" s="35">
        <f t="shared" si="2"/>
        <v>19</v>
      </c>
      <c r="C36" s="36">
        <f t="shared" si="3"/>
        <v>43598</v>
      </c>
      <c r="D36" s="37"/>
      <c r="E36" s="38">
        <f t="shared" si="0"/>
        <v>43604</v>
      </c>
      <c r="F36" s="39"/>
      <c r="G36" s="40">
        <v>40</v>
      </c>
      <c r="H36" s="41"/>
      <c r="I36" s="42"/>
      <c r="J36" s="42"/>
      <c r="K36" s="42"/>
      <c r="L36" s="42"/>
      <c r="M36" s="40">
        <f t="shared" si="1"/>
        <v>0</v>
      </c>
      <c r="V36" s="34"/>
    </row>
    <row r="37" spans="1:22" ht="12">
      <c r="A37" s="25"/>
      <c r="B37" s="35">
        <f t="shared" si="2"/>
        <v>20</v>
      </c>
      <c r="C37" s="36">
        <f t="shared" si="3"/>
        <v>43605</v>
      </c>
      <c r="D37" s="37"/>
      <c r="E37" s="38">
        <f t="shared" si="0"/>
        <v>43611</v>
      </c>
      <c r="F37" s="39"/>
      <c r="G37" s="40">
        <v>40</v>
      </c>
      <c r="H37" s="41"/>
      <c r="I37" s="42"/>
      <c r="J37" s="42"/>
      <c r="K37" s="42"/>
      <c r="L37" s="42"/>
      <c r="M37" s="40">
        <f t="shared" si="1"/>
        <v>0</v>
      </c>
      <c r="V37" s="34"/>
    </row>
    <row r="38" spans="1:22" ht="12">
      <c r="A38" s="25"/>
      <c r="B38" s="35">
        <f t="shared" si="2"/>
        <v>21</v>
      </c>
      <c r="C38" s="36">
        <f t="shared" si="3"/>
        <v>43612</v>
      </c>
      <c r="D38" s="37"/>
      <c r="E38" s="38">
        <f t="shared" si="0"/>
        <v>43618</v>
      </c>
      <c r="F38" s="39"/>
      <c r="G38" s="40">
        <v>40</v>
      </c>
      <c r="H38" s="41"/>
      <c r="I38" s="42"/>
      <c r="J38" s="42"/>
      <c r="K38" s="42"/>
      <c r="L38" s="42"/>
      <c r="M38" s="40">
        <f t="shared" si="1"/>
        <v>0</v>
      </c>
      <c r="V38" s="34"/>
    </row>
    <row r="39" spans="1:22" ht="12">
      <c r="A39" s="25"/>
      <c r="B39" s="35">
        <f t="shared" si="2"/>
        <v>22</v>
      </c>
      <c r="C39" s="36">
        <f t="shared" si="3"/>
        <v>43619</v>
      </c>
      <c r="D39" s="37"/>
      <c r="E39" s="38">
        <f t="shared" si="0"/>
        <v>43625</v>
      </c>
      <c r="F39" s="39"/>
      <c r="G39" s="40">
        <v>40</v>
      </c>
      <c r="H39" s="41"/>
      <c r="I39" s="42"/>
      <c r="J39" s="42"/>
      <c r="K39" s="42"/>
      <c r="L39" s="42"/>
      <c r="M39" s="40">
        <f t="shared" si="1"/>
        <v>0</v>
      </c>
      <c r="V39" s="34"/>
    </row>
    <row r="40" spans="1:22" ht="12">
      <c r="A40" s="25"/>
      <c r="B40" s="35">
        <f t="shared" si="2"/>
        <v>23</v>
      </c>
      <c r="C40" s="36">
        <f t="shared" si="3"/>
        <v>43626</v>
      </c>
      <c r="D40" s="37"/>
      <c r="E40" s="38">
        <f t="shared" si="0"/>
        <v>43632</v>
      </c>
      <c r="F40" s="39"/>
      <c r="G40" s="40">
        <v>40</v>
      </c>
      <c r="H40" s="41"/>
      <c r="I40" s="42"/>
      <c r="J40" s="42"/>
      <c r="K40" s="42"/>
      <c r="L40" s="42"/>
      <c r="M40" s="40">
        <f t="shared" si="1"/>
        <v>0</v>
      </c>
      <c r="V40" s="34"/>
    </row>
    <row r="41" spans="1:22" ht="12">
      <c r="A41" s="25"/>
      <c r="B41" s="35">
        <f t="shared" si="2"/>
        <v>24</v>
      </c>
      <c r="C41" s="36">
        <f t="shared" si="3"/>
        <v>43633</v>
      </c>
      <c r="D41" s="37"/>
      <c r="E41" s="38">
        <f t="shared" si="0"/>
        <v>43639</v>
      </c>
      <c r="F41" s="39"/>
      <c r="G41" s="40">
        <v>40</v>
      </c>
      <c r="H41" s="41"/>
      <c r="I41" s="42"/>
      <c r="J41" s="42"/>
      <c r="K41" s="42"/>
      <c r="L41" s="42"/>
      <c r="M41" s="40">
        <f t="shared" si="1"/>
        <v>0</v>
      </c>
      <c r="V41" s="34"/>
    </row>
    <row r="42" spans="1:22" ht="12">
      <c r="A42" s="25"/>
      <c r="B42" s="35">
        <f t="shared" si="2"/>
        <v>25</v>
      </c>
      <c r="C42" s="36">
        <f t="shared" si="3"/>
        <v>43640</v>
      </c>
      <c r="D42" s="37"/>
      <c r="E42" s="38">
        <f t="shared" si="0"/>
        <v>43646</v>
      </c>
      <c r="F42" s="39"/>
      <c r="G42" s="40">
        <v>40</v>
      </c>
      <c r="H42" s="41"/>
      <c r="I42" s="42"/>
      <c r="J42" s="42"/>
      <c r="K42" s="42"/>
      <c r="L42" s="42"/>
      <c r="M42" s="40">
        <f t="shared" si="1"/>
        <v>0</v>
      </c>
      <c r="V42" s="34"/>
    </row>
    <row r="43" spans="1:22" ht="12">
      <c r="A43" s="25"/>
      <c r="B43" s="35">
        <f t="shared" si="2"/>
        <v>26</v>
      </c>
      <c r="C43" s="36">
        <f t="shared" si="3"/>
        <v>43647</v>
      </c>
      <c r="D43" s="37"/>
      <c r="E43" s="38">
        <f t="shared" si="0"/>
        <v>43653</v>
      </c>
      <c r="F43" s="39"/>
      <c r="G43" s="40">
        <v>40</v>
      </c>
      <c r="H43" s="41"/>
      <c r="I43" s="42"/>
      <c r="J43" s="42"/>
      <c r="K43" s="42"/>
      <c r="L43" s="42"/>
      <c r="M43" s="40">
        <f t="shared" si="1"/>
        <v>0</v>
      </c>
      <c r="V43" s="34"/>
    </row>
    <row r="44" spans="1:22" ht="12">
      <c r="A44" s="25"/>
      <c r="B44" s="35">
        <f t="shared" si="2"/>
        <v>27</v>
      </c>
      <c r="C44" s="36">
        <f t="shared" si="3"/>
        <v>43654</v>
      </c>
      <c r="D44" s="37"/>
      <c r="E44" s="38">
        <f t="shared" si="0"/>
        <v>43660</v>
      </c>
      <c r="F44" s="39"/>
      <c r="G44" s="40">
        <v>40</v>
      </c>
      <c r="H44" s="41"/>
      <c r="I44" s="42"/>
      <c r="J44" s="42"/>
      <c r="K44" s="42"/>
      <c r="L44" s="42"/>
      <c r="M44" s="40">
        <f t="shared" si="1"/>
        <v>0</v>
      </c>
      <c r="V44" s="34"/>
    </row>
    <row r="45" spans="1:22" ht="12">
      <c r="A45" s="25"/>
      <c r="B45" s="35">
        <f t="shared" si="2"/>
        <v>28</v>
      </c>
      <c r="C45" s="36">
        <f t="shared" si="3"/>
        <v>43661</v>
      </c>
      <c r="D45" s="37"/>
      <c r="E45" s="38">
        <f t="shared" si="0"/>
        <v>43667</v>
      </c>
      <c r="F45" s="39"/>
      <c r="G45" s="40">
        <v>40</v>
      </c>
      <c r="H45" s="41"/>
      <c r="I45" s="42"/>
      <c r="J45" s="42"/>
      <c r="K45" s="42"/>
      <c r="L45" s="42"/>
      <c r="M45" s="40">
        <f t="shared" si="1"/>
        <v>0</v>
      </c>
      <c r="V45" s="34"/>
    </row>
    <row r="46" spans="1:22" ht="12">
      <c r="A46" s="25"/>
      <c r="B46" s="35">
        <f t="shared" si="2"/>
        <v>29</v>
      </c>
      <c r="C46" s="36">
        <f t="shared" si="3"/>
        <v>43668</v>
      </c>
      <c r="D46" s="37"/>
      <c r="E46" s="38">
        <f t="shared" si="0"/>
        <v>43674</v>
      </c>
      <c r="F46" s="39"/>
      <c r="G46" s="40">
        <v>40</v>
      </c>
      <c r="H46" s="41"/>
      <c r="I46" s="42"/>
      <c r="J46" s="42"/>
      <c r="K46" s="42"/>
      <c r="L46" s="42"/>
      <c r="M46" s="40">
        <f t="shared" si="1"/>
        <v>0</v>
      </c>
      <c r="V46" s="34"/>
    </row>
    <row r="47" spans="1:22" ht="12">
      <c r="A47" s="25"/>
      <c r="B47" s="35">
        <f t="shared" si="2"/>
        <v>30</v>
      </c>
      <c r="C47" s="36">
        <f t="shared" si="3"/>
        <v>43675</v>
      </c>
      <c r="D47" s="37"/>
      <c r="E47" s="38">
        <f t="shared" si="0"/>
        <v>43681</v>
      </c>
      <c r="F47" s="39"/>
      <c r="G47" s="40">
        <v>40</v>
      </c>
      <c r="H47" s="41"/>
      <c r="I47" s="42"/>
      <c r="J47" s="42"/>
      <c r="K47" s="42"/>
      <c r="L47" s="42"/>
      <c r="M47" s="40">
        <f t="shared" si="1"/>
        <v>0</v>
      </c>
      <c r="V47" s="34"/>
    </row>
    <row r="48" spans="1:22" ht="12">
      <c r="A48" s="25"/>
      <c r="B48" s="35">
        <f t="shared" si="2"/>
        <v>31</v>
      </c>
      <c r="C48" s="36">
        <f t="shared" si="3"/>
        <v>43682</v>
      </c>
      <c r="D48" s="37"/>
      <c r="E48" s="38">
        <f t="shared" si="0"/>
        <v>43688</v>
      </c>
      <c r="F48" s="39"/>
      <c r="G48" s="40">
        <v>40</v>
      </c>
      <c r="H48" s="41"/>
      <c r="I48" s="42"/>
      <c r="J48" s="42"/>
      <c r="K48" s="42"/>
      <c r="L48" s="42"/>
      <c r="M48" s="40">
        <f t="shared" si="1"/>
        <v>0</v>
      </c>
      <c r="V48" s="34"/>
    </row>
    <row r="49" spans="1:22" ht="12">
      <c r="A49" s="25"/>
      <c r="B49" s="35">
        <f t="shared" si="2"/>
        <v>32</v>
      </c>
      <c r="C49" s="36">
        <f t="shared" si="3"/>
        <v>43689</v>
      </c>
      <c r="D49" s="37"/>
      <c r="E49" s="38">
        <f t="shared" si="0"/>
        <v>43695</v>
      </c>
      <c r="F49" s="39"/>
      <c r="G49" s="40">
        <v>40</v>
      </c>
      <c r="H49" s="41"/>
      <c r="I49" s="42"/>
      <c r="J49" s="42"/>
      <c r="K49" s="42"/>
      <c r="L49" s="42"/>
      <c r="M49" s="40">
        <f t="shared" si="1"/>
        <v>0</v>
      </c>
      <c r="V49" s="34"/>
    </row>
    <row r="50" spans="1:22" ht="12">
      <c r="A50" s="25"/>
      <c r="B50" s="35">
        <f t="shared" si="2"/>
        <v>33</v>
      </c>
      <c r="C50" s="36">
        <f t="shared" si="3"/>
        <v>43696</v>
      </c>
      <c r="D50" s="37"/>
      <c r="E50" s="38">
        <f aca="true" t="shared" si="4" ref="E50:E69">DATE(YEAR(C50),MONTH(C50),DAY(C50))+6</f>
        <v>43702</v>
      </c>
      <c r="F50" s="39"/>
      <c r="G50" s="40">
        <v>40</v>
      </c>
      <c r="H50" s="41"/>
      <c r="I50" s="42"/>
      <c r="J50" s="42"/>
      <c r="K50" s="42"/>
      <c r="L50" s="42"/>
      <c r="M50" s="40">
        <f aca="true" t="shared" si="5" ref="M50:M81">SUM(H50:L50)</f>
        <v>0</v>
      </c>
      <c r="V50" s="34"/>
    </row>
    <row r="51" spans="1:22" ht="12">
      <c r="A51" s="25"/>
      <c r="B51" s="35">
        <f aca="true" t="shared" si="6" ref="B51:B69">B50+1</f>
        <v>34</v>
      </c>
      <c r="C51" s="36">
        <f aca="true" t="shared" si="7" ref="C51:C69">DATE(YEAR(C50),MONTH(C50),DAY(C50))+7</f>
        <v>43703</v>
      </c>
      <c r="D51" s="37"/>
      <c r="E51" s="38">
        <f t="shared" si="4"/>
        <v>43709</v>
      </c>
      <c r="F51" s="39"/>
      <c r="G51" s="40">
        <v>40</v>
      </c>
      <c r="H51" s="41"/>
      <c r="I51" s="42"/>
      <c r="J51" s="42"/>
      <c r="K51" s="42"/>
      <c r="L51" s="42"/>
      <c r="M51" s="40">
        <f t="shared" si="5"/>
        <v>0</v>
      </c>
      <c r="V51" s="34"/>
    </row>
    <row r="52" spans="1:22" ht="12">
      <c r="A52" s="25"/>
      <c r="B52" s="35">
        <f t="shared" si="6"/>
        <v>35</v>
      </c>
      <c r="C52" s="36">
        <f t="shared" si="7"/>
        <v>43710</v>
      </c>
      <c r="D52" s="37"/>
      <c r="E52" s="38">
        <f t="shared" si="4"/>
        <v>43716</v>
      </c>
      <c r="F52" s="39"/>
      <c r="G52" s="40">
        <v>40</v>
      </c>
      <c r="H52" s="41"/>
      <c r="I52" s="42"/>
      <c r="J52" s="42"/>
      <c r="K52" s="42"/>
      <c r="L52" s="42"/>
      <c r="M52" s="40">
        <f t="shared" si="5"/>
        <v>0</v>
      </c>
      <c r="V52" s="34"/>
    </row>
    <row r="53" spans="1:22" ht="12">
      <c r="A53" s="25"/>
      <c r="B53" s="35">
        <f t="shared" si="6"/>
        <v>36</v>
      </c>
      <c r="C53" s="36">
        <f t="shared" si="7"/>
        <v>43717</v>
      </c>
      <c r="D53" s="37"/>
      <c r="E53" s="38">
        <f t="shared" si="4"/>
        <v>43723</v>
      </c>
      <c r="F53" s="39"/>
      <c r="G53" s="40">
        <v>40</v>
      </c>
      <c r="H53" s="41"/>
      <c r="I53" s="42"/>
      <c r="J53" s="42"/>
      <c r="K53" s="42"/>
      <c r="L53" s="42"/>
      <c r="M53" s="40">
        <f t="shared" si="5"/>
        <v>0</v>
      </c>
      <c r="V53" s="34"/>
    </row>
    <row r="54" spans="1:22" ht="12">
      <c r="A54" s="25"/>
      <c r="B54" s="35">
        <f t="shared" si="6"/>
        <v>37</v>
      </c>
      <c r="C54" s="36">
        <f t="shared" si="7"/>
        <v>43724</v>
      </c>
      <c r="D54" s="37"/>
      <c r="E54" s="38">
        <f t="shared" si="4"/>
        <v>43730</v>
      </c>
      <c r="F54" s="39"/>
      <c r="G54" s="40">
        <v>40</v>
      </c>
      <c r="H54" s="41"/>
      <c r="I54" s="42"/>
      <c r="J54" s="42"/>
      <c r="K54" s="42"/>
      <c r="L54" s="42"/>
      <c r="M54" s="40">
        <f t="shared" si="5"/>
        <v>0</v>
      </c>
      <c r="V54" s="34"/>
    </row>
    <row r="55" spans="1:22" ht="12">
      <c r="A55" s="25"/>
      <c r="B55" s="35">
        <f t="shared" si="6"/>
        <v>38</v>
      </c>
      <c r="C55" s="36">
        <f t="shared" si="7"/>
        <v>43731</v>
      </c>
      <c r="D55" s="37"/>
      <c r="E55" s="38">
        <f t="shared" si="4"/>
        <v>43737</v>
      </c>
      <c r="F55" s="39"/>
      <c r="G55" s="40">
        <v>40</v>
      </c>
      <c r="H55" s="41"/>
      <c r="I55" s="42"/>
      <c r="J55" s="42"/>
      <c r="K55" s="42"/>
      <c r="L55" s="42"/>
      <c r="M55" s="40">
        <f t="shared" si="5"/>
        <v>0</v>
      </c>
      <c r="V55" s="34"/>
    </row>
    <row r="56" spans="1:22" ht="12">
      <c r="A56" s="25"/>
      <c r="B56" s="35">
        <f t="shared" si="6"/>
        <v>39</v>
      </c>
      <c r="C56" s="36">
        <f t="shared" si="7"/>
        <v>43738</v>
      </c>
      <c r="D56" s="37"/>
      <c r="E56" s="38">
        <f t="shared" si="4"/>
        <v>43744</v>
      </c>
      <c r="F56" s="39"/>
      <c r="G56" s="40">
        <v>40</v>
      </c>
      <c r="H56" s="41"/>
      <c r="I56" s="42"/>
      <c r="J56" s="42"/>
      <c r="K56" s="42"/>
      <c r="L56" s="42"/>
      <c r="M56" s="40">
        <f t="shared" si="5"/>
        <v>0</v>
      </c>
      <c r="V56" s="34"/>
    </row>
    <row r="57" spans="1:22" ht="12">
      <c r="A57" s="25"/>
      <c r="B57" s="35">
        <f t="shared" si="6"/>
        <v>40</v>
      </c>
      <c r="C57" s="36">
        <f t="shared" si="7"/>
        <v>43745</v>
      </c>
      <c r="D57" s="37"/>
      <c r="E57" s="38">
        <f t="shared" si="4"/>
        <v>43751</v>
      </c>
      <c r="F57" s="39"/>
      <c r="G57" s="40">
        <v>40</v>
      </c>
      <c r="H57" s="41"/>
      <c r="I57" s="42"/>
      <c r="J57" s="42"/>
      <c r="K57" s="42"/>
      <c r="L57" s="42"/>
      <c r="M57" s="40">
        <f t="shared" si="5"/>
        <v>0</v>
      </c>
      <c r="V57" s="34"/>
    </row>
    <row r="58" spans="1:22" ht="12">
      <c r="A58" s="25"/>
      <c r="B58" s="35">
        <f t="shared" si="6"/>
        <v>41</v>
      </c>
      <c r="C58" s="36">
        <f t="shared" si="7"/>
        <v>43752</v>
      </c>
      <c r="D58" s="37"/>
      <c r="E58" s="38">
        <f t="shared" si="4"/>
        <v>43758</v>
      </c>
      <c r="F58" s="39"/>
      <c r="G58" s="40">
        <v>40</v>
      </c>
      <c r="H58" s="41"/>
      <c r="I58" s="42"/>
      <c r="J58" s="42"/>
      <c r="K58" s="42"/>
      <c r="L58" s="42"/>
      <c r="M58" s="40">
        <f t="shared" si="5"/>
        <v>0</v>
      </c>
      <c r="V58" s="34"/>
    </row>
    <row r="59" spans="1:22" ht="12">
      <c r="A59" s="25"/>
      <c r="B59" s="35">
        <f t="shared" si="6"/>
        <v>42</v>
      </c>
      <c r="C59" s="36">
        <f t="shared" si="7"/>
        <v>43759</v>
      </c>
      <c r="D59" s="37"/>
      <c r="E59" s="38">
        <f t="shared" si="4"/>
        <v>43765</v>
      </c>
      <c r="F59" s="39"/>
      <c r="G59" s="40">
        <v>40</v>
      </c>
      <c r="H59" s="41"/>
      <c r="I59" s="42"/>
      <c r="J59" s="42"/>
      <c r="K59" s="42"/>
      <c r="L59" s="42"/>
      <c r="M59" s="40">
        <f t="shared" si="5"/>
        <v>0</v>
      </c>
      <c r="V59" s="34"/>
    </row>
    <row r="60" spans="1:22" ht="12">
      <c r="A60" s="25"/>
      <c r="B60" s="35">
        <f t="shared" si="6"/>
        <v>43</v>
      </c>
      <c r="C60" s="36">
        <f t="shared" si="7"/>
        <v>43766</v>
      </c>
      <c r="D60" s="37"/>
      <c r="E60" s="38">
        <f t="shared" si="4"/>
        <v>43772</v>
      </c>
      <c r="F60" s="39"/>
      <c r="G60" s="40">
        <v>40</v>
      </c>
      <c r="H60" s="41"/>
      <c r="I60" s="42"/>
      <c r="J60" s="42"/>
      <c r="K60" s="42"/>
      <c r="L60" s="42"/>
      <c r="M60" s="40">
        <f t="shared" si="5"/>
        <v>0</v>
      </c>
      <c r="V60" s="34"/>
    </row>
    <row r="61" spans="2:22" ht="12">
      <c r="B61" s="35">
        <f t="shared" si="6"/>
        <v>44</v>
      </c>
      <c r="C61" s="36">
        <f t="shared" si="7"/>
        <v>43773</v>
      </c>
      <c r="D61" s="37"/>
      <c r="E61" s="38">
        <f t="shared" si="4"/>
        <v>43779</v>
      </c>
      <c r="F61" s="39"/>
      <c r="G61" s="40">
        <v>40</v>
      </c>
      <c r="H61" s="41"/>
      <c r="I61" s="42"/>
      <c r="J61" s="42"/>
      <c r="K61" s="42"/>
      <c r="L61" s="42"/>
      <c r="M61" s="40">
        <f t="shared" si="5"/>
        <v>0</v>
      </c>
      <c r="S61">
        <f aca="true" t="shared" si="8" ref="S61:S69">NETWORKDAYS(C61,E61)</f>
        <v>5</v>
      </c>
      <c r="U61">
        <v>5</v>
      </c>
      <c r="V61" s="34">
        <f>SUM($M$18:M61)</f>
        <v>176.5</v>
      </c>
    </row>
    <row r="62" spans="2:22" ht="12">
      <c r="B62" s="35">
        <f t="shared" si="6"/>
        <v>45</v>
      </c>
      <c r="C62" s="36">
        <f t="shared" si="7"/>
        <v>43780</v>
      </c>
      <c r="D62" s="37"/>
      <c r="E62" s="38">
        <f t="shared" si="4"/>
        <v>43786</v>
      </c>
      <c r="F62" s="39"/>
      <c r="G62" s="40">
        <v>40</v>
      </c>
      <c r="H62" s="41"/>
      <c r="I62" s="42"/>
      <c r="J62" s="42"/>
      <c r="K62" s="42"/>
      <c r="L62" s="42"/>
      <c r="M62" s="40">
        <f t="shared" si="5"/>
        <v>0</v>
      </c>
      <c r="S62">
        <f t="shared" si="8"/>
        <v>5</v>
      </c>
      <c r="T62">
        <v>4</v>
      </c>
      <c r="V62" s="34">
        <f>SUM($M$18:M62)</f>
        <v>176.5</v>
      </c>
    </row>
    <row r="63" spans="2:22" ht="12">
      <c r="B63" s="35">
        <f t="shared" si="6"/>
        <v>46</v>
      </c>
      <c r="C63" s="36">
        <f t="shared" si="7"/>
        <v>43787</v>
      </c>
      <c r="D63" s="37"/>
      <c r="E63" s="38">
        <f t="shared" si="4"/>
        <v>43793</v>
      </c>
      <c r="F63" s="39"/>
      <c r="G63" s="40">
        <v>40</v>
      </c>
      <c r="H63" s="41"/>
      <c r="I63" s="42"/>
      <c r="J63" s="42"/>
      <c r="K63" s="42"/>
      <c r="L63" s="42"/>
      <c r="M63" s="40">
        <f t="shared" si="5"/>
        <v>0</v>
      </c>
      <c r="S63">
        <f t="shared" si="8"/>
        <v>5</v>
      </c>
      <c r="V63" s="34">
        <f>SUM($M$18:M63)</f>
        <v>176.5</v>
      </c>
    </row>
    <row r="64" spans="2:22" ht="12">
      <c r="B64" s="35">
        <f t="shared" si="6"/>
        <v>47</v>
      </c>
      <c r="C64" s="36">
        <f t="shared" si="7"/>
        <v>43794</v>
      </c>
      <c r="D64" s="37"/>
      <c r="E64" s="38">
        <f t="shared" si="4"/>
        <v>43800</v>
      </c>
      <c r="F64" s="39"/>
      <c r="G64" s="40">
        <v>40</v>
      </c>
      <c r="H64" s="41"/>
      <c r="I64" s="42"/>
      <c r="J64" s="42"/>
      <c r="K64" s="42"/>
      <c r="L64" s="42"/>
      <c r="M64" s="40">
        <f t="shared" si="5"/>
        <v>0</v>
      </c>
      <c r="S64">
        <f t="shared" si="8"/>
        <v>5</v>
      </c>
      <c r="U64">
        <v>10</v>
      </c>
      <c r="V64" s="34">
        <f>SUM($M$18:M64)</f>
        <v>176.5</v>
      </c>
    </row>
    <row r="65" spans="2:22" ht="12">
      <c r="B65" s="35">
        <f t="shared" si="6"/>
        <v>48</v>
      </c>
      <c r="C65" s="36">
        <f t="shared" si="7"/>
        <v>43801</v>
      </c>
      <c r="D65" s="37"/>
      <c r="E65" s="38">
        <f t="shared" si="4"/>
        <v>43807</v>
      </c>
      <c r="F65" s="39"/>
      <c r="G65" s="40">
        <v>40</v>
      </c>
      <c r="H65" s="41"/>
      <c r="I65" s="42"/>
      <c r="J65" s="42"/>
      <c r="K65" s="42"/>
      <c r="L65" s="42"/>
      <c r="M65" s="40">
        <f t="shared" si="5"/>
        <v>0</v>
      </c>
      <c r="S65">
        <f t="shared" si="8"/>
        <v>5</v>
      </c>
      <c r="V65" s="34">
        <f>SUM($M$18:M65)</f>
        <v>176.5</v>
      </c>
    </row>
    <row r="66" spans="2:22" ht="12">
      <c r="B66" s="35">
        <f t="shared" si="6"/>
        <v>49</v>
      </c>
      <c r="C66" s="36">
        <f t="shared" si="7"/>
        <v>43808</v>
      </c>
      <c r="D66" s="37"/>
      <c r="E66" s="38">
        <f t="shared" si="4"/>
        <v>43814</v>
      </c>
      <c r="F66" s="39"/>
      <c r="G66" s="40">
        <v>40</v>
      </c>
      <c r="H66" s="41"/>
      <c r="I66" s="42"/>
      <c r="J66" s="42"/>
      <c r="K66" s="42"/>
      <c r="L66" s="42"/>
      <c r="M66" s="40">
        <f t="shared" si="5"/>
        <v>0</v>
      </c>
      <c r="S66">
        <f t="shared" si="8"/>
        <v>5</v>
      </c>
      <c r="V66" s="34">
        <f>SUM($M$18:M66)</f>
        <v>176.5</v>
      </c>
    </row>
    <row r="67" spans="2:22" ht="12">
      <c r="B67" s="35">
        <f t="shared" si="6"/>
        <v>50</v>
      </c>
      <c r="C67" s="36">
        <f t="shared" si="7"/>
        <v>43815</v>
      </c>
      <c r="D67" s="37"/>
      <c r="E67" s="38">
        <f t="shared" si="4"/>
        <v>43821</v>
      </c>
      <c r="F67" s="39"/>
      <c r="G67" s="40">
        <v>40</v>
      </c>
      <c r="H67" s="41"/>
      <c r="I67" s="42"/>
      <c r="J67" s="42"/>
      <c r="K67" s="42"/>
      <c r="L67" s="42"/>
      <c r="M67" s="40">
        <f t="shared" si="5"/>
        <v>0</v>
      </c>
      <c r="S67">
        <f t="shared" si="8"/>
        <v>5</v>
      </c>
      <c r="U67">
        <v>5</v>
      </c>
      <c r="V67" s="34">
        <f>SUM($M$18:M67)</f>
        <v>176.5</v>
      </c>
    </row>
    <row r="68" spans="2:22" ht="12">
      <c r="B68" s="35">
        <f t="shared" si="6"/>
        <v>51</v>
      </c>
      <c r="C68" s="36">
        <f t="shared" si="7"/>
        <v>43822</v>
      </c>
      <c r="D68" s="37"/>
      <c r="E68" s="38">
        <f t="shared" si="4"/>
        <v>43828</v>
      </c>
      <c r="F68" s="39"/>
      <c r="G68" s="40">
        <v>40</v>
      </c>
      <c r="H68" s="41"/>
      <c r="I68" s="42"/>
      <c r="J68" s="42"/>
      <c r="K68" s="42"/>
      <c r="L68" s="42"/>
      <c r="M68" s="40">
        <f t="shared" si="5"/>
        <v>0</v>
      </c>
      <c r="S68">
        <f t="shared" si="8"/>
        <v>5</v>
      </c>
      <c r="V68" s="34">
        <f>SUM($M$18:M68)</f>
        <v>176.5</v>
      </c>
    </row>
    <row r="69" spans="2:22" ht="12.75" thickBot="1">
      <c r="B69" s="35">
        <f t="shared" si="6"/>
        <v>52</v>
      </c>
      <c r="C69" s="36">
        <f t="shared" si="7"/>
        <v>43829</v>
      </c>
      <c r="D69" s="37"/>
      <c r="E69" s="38">
        <f t="shared" si="4"/>
        <v>43835</v>
      </c>
      <c r="F69" s="39"/>
      <c r="G69" s="40">
        <v>40</v>
      </c>
      <c r="H69" s="41"/>
      <c r="I69" s="42"/>
      <c r="J69" s="42"/>
      <c r="K69" s="42"/>
      <c r="L69" s="42"/>
      <c r="M69" s="40">
        <f t="shared" si="5"/>
        <v>0</v>
      </c>
      <c r="S69">
        <f t="shared" si="8"/>
        <v>5</v>
      </c>
      <c r="V69" s="34">
        <f>SUM($M$18:M69)</f>
        <v>176.5</v>
      </c>
    </row>
    <row r="70" spans="2:13" ht="6" customHeight="1">
      <c r="B70" s="43"/>
      <c r="C70" s="44"/>
      <c r="D70" s="44"/>
      <c r="E70" s="45"/>
      <c r="F70" s="45"/>
      <c r="G70" s="45"/>
      <c r="H70" s="43"/>
      <c r="I70" s="44"/>
      <c r="J70" s="44"/>
      <c r="K70" s="44"/>
      <c r="L70" s="44"/>
      <c r="M70" s="46"/>
    </row>
    <row r="71" spans="2:13" ht="13.5" thickBot="1">
      <c r="B71" s="47"/>
      <c r="C71" s="48"/>
      <c r="D71" s="48"/>
      <c r="E71" s="49" t="s">
        <v>16</v>
      </c>
      <c r="F71" s="50"/>
      <c r="G71" s="51">
        <f>SUM(G18:G69)</f>
        <v>2080</v>
      </c>
      <c r="H71" s="47"/>
      <c r="I71" s="48"/>
      <c r="J71" s="48"/>
      <c r="K71" s="48"/>
      <c r="L71" s="48"/>
      <c r="M71" s="52">
        <f>SUM(M18:M70)</f>
        <v>176.5</v>
      </c>
    </row>
    <row r="72" spans="2:18" ht="11.25" customHeight="1">
      <c r="B72" s="53"/>
      <c r="C72" s="54"/>
      <c r="D72" s="54"/>
      <c r="E72" s="54"/>
      <c r="F72" s="54"/>
      <c r="G72" s="54"/>
      <c r="H72" s="54"/>
      <c r="L72" s="53"/>
      <c r="M72" s="54"/>
      <c r="N72" s="54"/>
      <c r="O72" s="54"/>
      <c r="P72" s="54"/>
      <c r="Q72" s="54"/>
      <c r="R72" s="54"/>
    </row>
    <row r="73" spans="2:18" ht="11.25" customHeight="1">
      <c r="B73" s="53"/>
      <c r="C73" s="54"/>
      <c r="D73" s="54"/>
      <c r="E73" s="54"/>
      <c r="F73" s="54"/>
      <c r="G73" s="54"/>
      <c r="H73" s="54"/>
      <c r="L73" s="53"/>
      <c r="M73" s="54"/>
      <c r="N73" s="54"/>
      <c r="O73" s="54"/>
      <c r="P73" s="54"/>
      <c r="Q73" s="54"/>
      <c r="R73" s="54"/>
    </row>
    <row r="74" spans="2:18" ht="11.25" customHeight="1">
      <c r="B74" s="53"/>
      <c r="C74" s="54"/>
      <c r="D74" s="54"/>
      <c r="E74" s="54"/>
      <c r="F74" s="54"/>
      <c r="G74" s="54"/>
      <c r="H74" s="54"/>
      <c r="L74" s="53"/>
      <c r="M74" s="54"/>
      <c r="N74" s="54"/>
      <c r="O74" s="54"/>
      <c r="P74" s="54"/>
      <c r="Q74" s="54"/>
      <c r="R74" s="54"/>
    </row>
    <row r="75" spans="2:18" ht="11.25" customHeight="1">
      <c r="B75" s="53"/>
      <c r="C75" s="54"/>
      <c r="D75" s="54"/>
      <c r="E75" s="54"/>
      <c r="F75" s="54"/>
      <c r="G75" s="54"/>
      <c r="H75" s="54"/>
      <c r="L75" s="53"/>
      <c r="M75" s="54"/>
      <c r="N75" s="54"/>
      <c r="O75" s="54"/>
      <c r="P75" s="54"/>
      <c r="Q75" s="54"/>
      <c r="R75" s="54"/>
    </row>
    <row r="76" spans="2:18" ht="11.25" customHeight="1">
      <c r="B76" s="53"/>
      <c r="C76" s="54"/>
      <c r="D76" s="54"/>
      <c r="E76" s="54"/>
      <c r="F76" s="54"/>
      <c r="G76" s="54"/>
      <c r="H76" s="54"/>
      <c r="L76" s="53"/>
      <c r="M76" s="54"/>
      <c r="N76" s="54"/>
      <c r="O76" s="54"/>
      <c r="P76" s="54"/>
      <c r="Q76" s="54"/>
      <c r="R76" s="54"/>
    </row>
    <row r="77" spans="2:18" ht="11.25" customHeight="1">
      <c r="B77" s="53"/>
      <c r="C77" s="54"/>
      <c r="D77" s="54"/>
      <c r="E77" s="54"/>
      <c r="F77" s="54"/>
      <c r="G77" s="54"/>
      <c r="H77" s="54"/>
      <c r="L77" s="53"/>
      <c r="M77" s="54"/>
      <c r="N77" s="54"/>
      <c r="O77" s="54"/>
      <c r="P77" s="54"/>
      <c r="Q77" s="54"/>
      <c r="R77" s="54"/>
    </row>
    <row r="78" spans="2:18" ht="11.25" customHeight="1">
      <c r="B78" s="53"/>
      <c r="C78" s="54"/>
      <c r="D78" s="54"/>
      <c r="E78" s="54"/>
      <c r="F78" s="54"/>
      <c r="G78" s="54"/>
      <c r="H78" s="54"/>
      <c r="L78" s="53"/>
      <c r="M78" s="54"/>
      <c r="N78" s="54"/>
      <c r="O78" s="54"/>
      <c r="P78" s="54"/>
      <c r="Q78" s="54"/>
      <c r="R78" s="54"/>
    </row>
    <row r="79" spans="2:18" ht="11.25" customHeight="1">
      <c r="B79" s="53"/>
      <c r="C79" s="54"/>
      <c r="D79" s="54"/>
      <c r="E79" s="54"/>
      <c r="F79" s="54"/>
      <c r="G79" s="54"/>
      <c r="H79" s="54"/>
      <c r="L79" s="53"/>
      <c r="M79" s="54"/>
      <c r="N79" s="54"/>
      <c r="O79" s="54"/>
      <c r="P79" s="54"/>
      <c r="Q79" s="54"/>
      <c r="R79" s="54"/>
    </row>
    <row r="80" spans="2:18" ht="11.25" customHeight="1">
      <c r="B80" s="53"/>
      <c r="C80" s="54"/>
      <c r="D80" s="54"/>
      <c r="E80" s="54"/>
      <c r="F80" s="54"/>
      <c r="G80" s="54"/>
      <c r="H80" s="54"/>
      <c r="L80" s="53"/>
      <c r="M80" s="54"/>
      <c r="N80" s="54"/>
      <c r="O80" s="54"/>
      <c r="P80" s="54"/>
      <c r="Q80" s="54"/>
      <c r="R80" s="54"/>
    </row>
    <row r="81" spans="2:18" ht="11.25" customHeight="1">
      <c r="B81" s="53"/>
      <c r="C81" s="54"/>
      <c r="D81" s="54"/>
      <c r="E81" s="54"/>
      <c r="F81" s="54"/>
      <c r="G81" s="54"/>
      <c r="H81" s="54"/>
      <c r="L81" s="53"/>
      <c r="M81" s="54"/>
      <c r="N81" s="54"/>
      <c r="O81" s="54"/>
      <c r="P81" s="54"/>
      <c r="Q81" s="54"/>
      <c r="R81" s="54"/>
    </row>
    <row r="82" spans="2:18" ht="11.25" customHeight="1">
      <c r="B82" s="53"/>
      <c r="C82" s="54"/>
      <c r="D82" s="54"/>
      <c r="E82" s="54"/>
      <c r="F82" s="54"/>
      <c r="G82" s="54"/>
      <c r="H82" s="54"/>
      <c r="L82" s="53"/>
      <c r="M82" s="54"/>
      <c r="N82" s="54"/>
      <c r="O82" s="54"/>
      <c r="P82" s="54"/>
      <c r="Q82" s="54"/>
      <c r="R82" s="54"/>
    </row>
    <row r="83" spans="2:18" ht="11.25" customHeight="1">
      <c r="B83" s="53"/>
      <c r="C83" s="54"/>
      <c r="D83" s="54"/>
      <c r="E83" s="54"/>
      <c r="F83" s="54"/>
      <c r="G83" s="54"/>
      <c r="H83" s="54"/>
      <c r="L83" s="53"/>
      <c r="M83" s="54"/>
      <c r="N83" s="54"/>
      <c r="O83" s="54"/>
      <c r="P83" s="54"/>
      <c r="Q83" s="54"/>
      <c r="R83" s="54"/>
    </row>
    <row r="84" spans="2:18" ht="11.25" customHeight="1">
      <c r="B84" s="53"/>
      <c r="C84" s="54"/>
      <c r="D84" s="54"/>
      <c r="E84" s="54"/>
      <c r="F84" s="54"/>
      <c r="G84" s="54"/>
      <c r="H84" s="54"/>
      <c r="L84" s="53"/>
      <c r="M84" s="54"/>
      <c r="N84" s="54"/>
      <c r="O84" s="54"/>
      <c r="P84" s="54"/>
      <c r="Q84" s="54"/>
      <c r="R84" s="54"/>
    </row>
    <row r="85" spans="2:18" ht="11.25" customHeight="1">
      <c r="B85" s="53"/>
      <c r="C85" s="54"/>
      <c r="D85" s="54"/>
      <c r="E85" s="54"/>
      <c r="F85" s="54"/>
      <c r="G85" s="54"/>
      <c r="H85" s="54"/>
      <c r="L85" s="53"/>
      <c r="M85" s="54"/>
      <c r="N85" s="54"/>
      <c r="O85" s="54"/>
      <c r="P85" s="54"/>
      <c r="Q85" s="54"/>
      <c r="R85" s="54"/>
    </row>
    <row r="86" spans="2:18" ht="11.25" customHeight="1">
      <c r="B86" s="53"/>
      <c r="C86" s="54"/>
      <c r="D86" s="54"/>
      <c r="E86" s="54"/>
      <c r="F86" s="54"/>
      <c r="G86" s="54"/>
      <c r="H86" s="54"/>
      <c r="L86" s="53"/>
      <c r="M86" s="54"/>
      <c r="N86" s="54"/>
      <c r="O86" s="54"/>
      <c r="P86" s="54"/>
      <c r="Q86" s="54"/>
      <c r="R86" s="54"/>
    </row>
    <row r="87" spans="2:18" ht="11.25" customHeight="1">
      <c r="B87" s="53"/>
      <c r="C87" s="54"/>
      <c r="D87" s="54"/>
      <c r="E87" s="54"/>
      <c r="F87" s="54"/>
      <c r="G87" s="54"/>
      <c r="H87" s="54"/>
      <c r="L87" s="53"/>
      <c r="M87" s="54"/>
      <c r="N87" s="54"/>
      <c r="O87" s="54"/>
      <c r="P87" s="54"/>
      <c r="Q87" s="54"/>
      <c r="R87" s="54"/>
    </row>
    <row r="88" spans="2:18" ht="11.25" customHeight="1">
      <c r="B88" s="53"/>
      <c r="C88" s="54"/>
      <c r="D88" s="54"/>
      <c r="E88" s="54"/>
      <c r="F88" s="54"/>
      <c r="G88" s="54"/>
      <c r="H88" s="54"/>
      <c r="L88" s="53"/>
      <c r="M88" s="54"/>
      <c r="N88" s="54"/>
      <c r="O88" s="54"/>
      <c r="P88" s="54"/>
      <c r="Q88" s="54"/>
      <c r="R88" s="54"/>
    </row>
    <row r="89" spans="2:18" ht="11.25" customHeight="1">
      <c r="B89" s="53"/>
      <c r="C89" s="54"/>
      <c r="D89" s="54"/>
      <c r="E89" s="54"/>
      <c r="F89" s="54"/>
      <c r="G89" s="54"/>
      <c r="H89" s="54"/>
      <c r="L89" s="53"/>
      <c r="M89" s="54"/>
      <c r="N89" s="54"/>
      <c r="O89" s="54"/>
      <c r="P89" s="54"/>
      <c r="Q89" s="54"/>
      <c r="R89" s="54"/>
    </row>
    <row r="90" spans="2:18" ht="11.25" customHeight="1">
      <c r="B90" s="53"/>
      <c r="C90" s="54"/>
      <c r="D90" s="54"/>
      <c r="E90" s="54"/>
      <c r="F90" s="54"/>
      <c r="G90" s="54"/>
      <c r="H90" s="54"/>
      <c r="L90" s="53"/>
      <c r="M90" s="54"/>
      <c r="N90" s="54"/>
      <c r="O90" s="54"/>
      <c r="P90" s="54"/>
      <c r="Q90" s="54"/>
      <c r="R90" s="54"/>
    </row>
    <row r="91" spans="2:18" ht="11.25" customHeight="1">
      <c r="B91" s="53"/>
      <c r="C91" s="54"/>
      <c r="D91" s="54"/>
      <c r="E91" s="54"/>
      <c r="F91" s="54"/>
      <c r="G91" s="54"/>
      <c r="H91" s="54"/>
      <c r="L91" s="53"/>
      <c r="M91" s="54"/>
      <c r="N91" s="54"/>
      <c r="O91" s="54"/>
      <c r="P91" s="54"/>
      <c r="Q91" s="54"/>
      <c r="R91" s="54"/>
    </row>
    <row r="92" spans="2:18" ht="11.25" customHeight="1" hidden="1">
      <c r="B92" s="53"/>
      <c r="C92" s="54"/>
      <c r="D92" s="54"/>
      <c r="E92" s="54"/>
      <c r="F92" s="54"/>
      <c r="G92" s="54"/>
      <c r="H92" s="54"/>
      <c r="L92" s="53"/>
      <c r="M92" s="54"/>
      <c r="N92" s="54"/>
      <c r="O92" s="54"/>
      <c r="P92" s="54"/>
      <c r="Q92" s="54"/>
      <c r="R92" s="54"/>
    </row>
    <row r="93" spans="2:18" ht="11.25" customHeight="1" hidden="1">
      <c r="B93" s="53"/>
      <c r="C93" s="54"/>
      <c r="D93" s="54"/>
      <c r="E93" s="54"/>
      <c r="F93" s="54"/>
      <c r="G93" s="54"/>
      <c r="H93" s="54"/>
      <c r="L93" s="53"/>
      <c r="M93" s="54"/>
      <c r="N93" s="54"/>
      <c r="O93" s="54"/>
      <c r="P93" s="54"/>
      <c r="Q93" s="54"/>
      <c r="R93" s="54"/>
    </row>
    <row r="94" spans="2:18" ht="11.25" customHeight="1" hidden="1">
      <c r="B94" s="53"/>
      <c r="C94" s="54"/>
      <c r="D94" s="54"/>
      <c r="E94" s="54"/>
      <c r="F94" s="54"/>
      <c r="G94" s="54"/>
      <c r="H94" s="54"/>
      <c r="L94" s="53"/>
      <c r="M94" s="54"/>
      <c r="N94" s="54"/>
      <c r="O94" s="54"/>
      <c r="P94" s="54"/>
      <c r="Q94" s="54"/>
      <c r="R94" s="54"/>
    </row>
    <row r="95" ht="11.25" customHeight="1" hidden="1"/>
    <row r="96" spans="1:6" ht="12" hidden="1">
      <c r="A96" s="5" t="s">
        <v>21</v>
      </c>
      <c r="C96" s="9">
        <v>42005</v>
      </c>
      <c r="D96" s="7" t="s">
        <v>2</v>
      </c>
      <c r="E96" s="7">
        <v>2080</v>
      </c>
      <c r="F96" s="5" t="s">
        <v>22</v>
      </c>
    </row>
    <row r="97" spans="1:6" ht="12" hidden="1">
      <c r="A97" s="5"/>
      <c r="C97" s="8"/>
      <c r="D97" s="5"/>
      <c r="E97" s="5"/>
      <c r="F97" s="5"/>
    </row>
    <row r="98" spans="1:8" ht="12" hidden="1">
      <c r="A98" s="66" t="str">
        <f>"Calculate the proportion of the basic hours attributable to the period from the start of the calculation year, "&amp;TEXT(C7,"d mmmm")&amp;" to "&amp;TEXT(C96-1,"dd mmmm")&amp;" ("&amp;C96-C7&amp;") days"</f>
        <v>Calculate the proportion of the basic hours attributable to the period from the start of the calculation year, 7 January to 31 December (-1467) days</v>
      </c>
      <c r="B98" s="66"/>
      <c r="C98" s="66"/>
      <c r="D98" s="66"/>
      <c r="E98" s="66"/>
      <c r="F98" s="66"/>
      <c r="G98" s="66"/>
      <c r="H98" s="66"/>
    </row>
    <row r="99" spans="1:8" ht="25.5" customHeight="1" hidden="1">
      <c r="A99" s="11"/>
      <c r="B99" s="5"/>
      <c r="C99" s="12"/>
      <c r="D99" s="12"/>
      <c r="E99" s="12"/>
      <c r="F99" s="12"/>
      <c r="G99" s="12"/>
      <c r="H99" s="12"/>
    </row>
    <row r="100" spans="1:8" ht="15" customHeight="1" hidden="1" thickBot="1">
      <c r="A100" s="5"/>
      <c r="B100" s="7" t="s">
        <v>23</v>
      </c>
      <c r="C100" s="55">
        <f>C9</f>
        <v>2080</v>
      </c>
      <c r="D100" s="12" t="s">
        <v>24</v>
      </c>
      <c r="E100" s="56">
        <f>C96-C7</f>
        <v>-1467</v>
      </c>
      <c r="F100" s="57" t="s">
        <v>4</v>
      </c>
      <c r="G100" s="58">
        <f>E100/E101*C100</f>
        <v>-8359.890410958904</v>
      </c>
      <c r="H100" s="15" t="s">
        <v>22</v>
      </c>
    </row>
    <row r="101" spans="1:8" ht="13.5" hidden="1">
      <c r="A101" s="5"/>
      <c r="B101" s="5"/>
      <c r="C101" s="16"/>
      <c r="D101" s="12"/>
      <c r="E101" s="16">
        <v>365</v>
      </c>
      <c r="F101" s="12"/>
      <c r="G101" s="12"/>
      <c r="H101" s="12"/>
    </row>
    <row r="102" spans="2:6" ht="12" hidden="1">
      <c r="B102" s="5"/>
      <c r="C102" s="5"/>
      <c r="D102" s="5"/>
      <c r="E102" s="5"/>
      <c r="F102" s="5"/>
    </row>
    <row r="103" spans="1:8" ht="12" hidden="1">
      <c r="A103" s="66" t="str">
        <f>"Calculate the proportion of the basic hours attributable to the period following the variation, "&amp;TEXT(C96,"d mmmm")&amp;" to "&amp;TEXT(E7,"dd mmmm")&amp;" ("&amp;E7-C96+1&amp;") days"</f>
        <v>Calculate the proportion of the basic hours attributable to the period following the variation, 1 January to 06 January (1832) days</v>
      </c>
      <c r="B103" s="78"/>
      <c r="C103" s="78"/>
      <c r="D103" s="78"/>
      <c r="E103" s="78"/>
      <c r="F103" s="78"/>
      <c r="G103" s="78"/>
      <c r="H103" s="78"/>
    </row>
    <row r="104" spans="2:8" ht="27" customHeight="1" hidden="1">
      <c r="B104" s="5"/>
      <c r="C104" s="12"/>
      <c r="D104" s="12"/>
      <c r="E104" s="12"/>
      <c r="F104" s="12"/>
      <c r="G104" s="12"/>
      <c r="H104" s="12"/>
    </row>
    <row r="105" spans="2:8" ht="13.5" hidden="1" thickBot="1">
      <c r="B105" s="7" t="s">
        <v>25</v>
      </c>
      <c r="C105" s="55">
        <f>E96</f>
        <v>2080</v>
      </c>
      <c r="D105" s="12" t="s">
        <v>24</v>
      </c>
      <c r="E105" s="56">
        <f>E7+1-C96</f>
        <v>1832</v>
      </c>
      <c r="F105" s="57" t="s">
        <v>4</v>
      </c>
      <c r="G105" s="58">
        <f>E105/E106*C105</f>
        <v>10439.890410958904</v>
      </c>
      <c r="H105" s="15" t="s">
        <v>22</v>
      </c>
    </row>
    <row r="106" spans="2:8" ht="20.25" customHeight="1" hidden="1">
      <c r="B106" s="5"/>
      <c r="C106" s="16"/>
      <c r="D106" s="12"/>
      <c r="E106" s="16">
        <v>365</v>
      </c>
      <c r="F106" s="12"/>
      <c r="G106" s="12"/>
      <c r="H106" s="12"/>
    </row>
    <row r="107" spans="2:8" ht="8.25" customHeight="1" hidden="1" thickBot="1">
      <c r="B107" s="5"/>
      <c r="C107" s="5"/>
      <c r="D107" s="5"/>
      <c r="E107" s="5"/>
      <c r="F107" s="5"/>
      <c r="G107" s="59"/>
      <c r="H107" s="60"/>
    </row>
    <row r="108" spans="1:8" ht="13.5" hidden="1" thickBot="1">
      <c r="A108" s="70" t="str">
        <f>"Adjusted basic hours for calculation year from "&amp;TEXT(C96,"d mmmm")&amp;" due to variation (a. + b.)"</f>
        <v>Adjusted basic hours for calculation year from 1 January due to variation (a. + b.)</v>
      </c>
      <c r="B108" s="71"/>
      <c r="C108" s="71"/>
      <c r="D108" s="71"/>
      <c r="E108" s="71"/>
      <c r="F108" s="61"/>
      <c r="G108" s="62">
        <f>G100+G105</f>
        <v>2080</v>
      </c>
      <c r="H108" s="63" t="s">
        <v>22</v>
      </c>
    </row>
    <row r="109" spans="2:6" ht="12" hidden="1">
      <c r="B109" s="5"/>
      <c r="C109" s="5"/>
      <c r="D109" s="5"/>
      <c r="E109" s="5"/>
      <c r="F109" s="5"/>
    </row>
    <row r="110" spans="1:8" ht="12.75" customHeight="1" hidden="1">
      <c r="A110" s="66" t="str">
        <f>"Time treated as worked for pay reference periods prior to variation"</f>
        <v>Time treated as worked for pay reference periods prior to variation</v>
      </c>
      <c r="B110" s="66"/>
      <c r="C110" s="66"/>
      <c r="D110" s="66"/>
      <c r="E110" s="66"/>
      <c r="F110" s="66"/>
      <c r="G110" s="66"/>
      <c r="H110" s="66"/>
    </row>
    <row r="111" spans="1:7" ht="8.25" customHeight="1" hidden="1">
      <c r="A111" s="11"/>
      <c r="B111" s="5"/>
      <c r="C111" s="12"/>
      <c r="D111" s="12"/>
      <c r="E111" s="12"/>
      <c r="F111" s="12"/>
      <c r="G111" s="12"/>
    </row>
    <row r="112" spans="1:7" ht="13.5" hidden="1" thickBot="1">
      <c r="A112" s="5"/>
      <c r="B112" s="5"/>
      <c r="C112" s="64">
        <f>C9</f>
        <v>2080</v>
      </c>
      <c r="D112" s="12" t="s">
        <v>4</v>
      </c>
      <c r="E112" s="14">
        <f>C112/C113</f>
        <v>173.33333333333334</v>
      </c>
      <c r="F112" s="15" t="s">
        <v>5</v>
      </c>
      <c r="G112" s="15"/>
    </row>
    <row r="113" spans="1:7" ht="13.5" hidden="1">
      <c r="A113" s="5"/>
      <c r="B113" s="5"/>
      <c r="C113" s="16">
        <v>12</v>
      </c>
      <c r="D113" s="12"/>
      <c r="E113" s="12"/>
      <c r="F113" s="12"/>
      <c r="G113" s="12"/>
    </row>
    <row r="114" spans="1:8" ht="12" hidden="1">
      <c r="A114" s="66" t="str">
        <f>"Time treated as worked for pay references following "&amp;TEXT(C96,"d mmmm yyyy")</f>
        <v>Time treated as worked for pay references following 1 January 2015</v>
      </c>
      <c r="B114" s="66"/>
      <c r="C114" s="66"/>
      <c r="D114" s="66"/>
      <c r="E114" s="66"/>
      <c r="F114" s="66"/>
      <c r="G114" s="66"/>
      <c r="H114" s="66"/>
    </row>
    <row r="115" spans="2:7" ht="27" customHeight="1" hidden="1">
      <c r="B115" s="5"/>
      <c r="C115" s="12"/>
      <c r="D115" s="12"/>
      <c r="E115" s="12"/>
      <c r="F115" s="12"/>
      <c r="G115" s="12"/>
    </row>
    <row r="116" spans="2:16" ht="13.5" hidden="1" thickBot="1">
      <c r="B116" s="5"/>
      <c r="C116" s="65">
        <f>G108</f>
        <v>2080</v>
      </c>
      <c r="D116" s="12" t="s">
        <v>4</v>
      </c>
      <c r="E116" s="14">
        <f>C116/C117</f>
        <v>173.33333333333334</v>
      </c>
      <c r="F116" s="15" t="s">
        <v>5</v>
      </c>
      <c r="G116" s="15"/>
      <c r="L116" s="5"/>
      <c r="M116" s="5"/>
      <c r="N116" s="5"/>
      <c r="O116" s="5"/>
      <c r="P116" s="5"/>
    </row>
    <row r="117" spans="2:16" ht="13.5" hidden="1">
      <c r="B117" s="5"/>
      <c r="C117" s="16">
        <v>12</v>
      </c>
      <c r="D117" s="12"/>
      <c r="E117" s="12"/>
      <c r="F117" s="12"/>
      <c r="G117" s="12"/>
      <c r="L117" s="5"/>
      <c r="M117" s="5"/>
      <c r="N117" s="5"/>
      <c r="O117" s="5"/>
      <c r="P117" s="5"/>
    </row>
    <row r="118" spans="2:16" ht="12" hidden="1">
      <c r="B118" s="5"/>
      <c r="C118" s="5"/>
      <c r="D118" s="5"/>
      <c r="E118" s="5"/>
      <c r="F118" s="5"/>
      <c r="L118" s="5"/>
      <c r="M118" s="5"/>
      <c r="N118" s="5"/>
      <c r="O118" s="5"/>
      <c r="P118" s="5"/>
    </row>
    <row r="119" ht="12" hidden="1"/>
    <row r="120" ht="12" hidden="1"/>
    <row r="121" ht="12" hidden="1"/>
  </sheetData>
  <sheetProtection selectLockedCells="1"/>
  <mergeCells count="11">
    <mergeCell ref="O7:Q7"/>
    <mergeCell ref="A98:H98"/>
    <mergeCell ref="A114:H114"/>
    <mergeCell ref="A11:H11"/>
    <mergeCell ref="H15:M15"/>
    <mergeCell ref="A110:H110"/>
    <mergeCell ref="A108:E108"/>
    <mergeCell ref="A3:I3"/>
    <mergeCell ref="C17:E17"/>
    <mergeCell ref="E7:G7"/>
    <mergeCell ref="A103:H103"/>
  </mergeCells>
  <conditionalFormatting sqref="I62">
    <cfRule type="cellIs" priority="1" dxfId="0" operator="equal" stopIfTrue="1">
      <formula>0</formula>
    </cfRule>
  </conditionalFormatting>
  <printOptions/>
  <pageMargins left="0.17" right="0.17" top="0.4" bottom="0.34" header="0.24" footer="0.24"/>
  <pageSetup fitToHeight="1" fitToWidth="1" horizontalDpi="600" verticalDpi="600" orientation="portrait" paperSize="9" scale="84" r:id="rId1"/>
  <ignoredErrors>
    <ignoredError sqref="M18:M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Baker [6015969]</dc:creator>
  <cp:keywords/>
  <dc:description/>
  <cp:lastModifiedBy>Steve Goodwin</cp:lastModifiedBy>
  <dcterms:created xsi:type="dcterms:W3CDTF">2014-03-19T14:57:47Z</dcterms:created>
  <dcterms:modified xsi:type="dcterms:W3CDTF">2020-03-18T09:09:23Z</dcterms:modified>
  <cp:category/>
  <cp:version/>
  <cp:contentType/>
  <cp:contentStatus/>
</cp:coreProperties>
</file>